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35" yWindow="45" windowWidth="11160" windowHeight="9480"/>
  </bookViews>
  <sheets>
    <sheet name="3.10" sheetId="2" r:id="rId1"/>
  </sheets>
  <calcPr calcId="124519"/>
</workbook>
</file>

<file path=xl/calcChain.xml><?xml version="1.0" encoding="utf-8"?>
<calcChain xmlns="http://schemas.openxmlformats.org/spreadsheetml/2006/main">
  <c r="J21" i="2"/>
  <c r="E21"/>
  <c r="J24" l="1"/>
  <c r="J25"/>
  <c r="J14"/>
  <c r="J10"/>
  <c r="E25"/>
  <c r="J22" l="1"/>
  <c r="G6"/>
  <c r="F6"/>
  <c r="D6"/>
  <c r="C6"/>
  <c r="J16"/>
  <c r="I16"/>
  <c r="H16"/>
  <c r="E16"/>
  <c r="I8"/>
  <c r="G19"/>
  <c r="G18" s="1"/>
  <c r="F19"/>
  <c r="F18" s="1"/>
  <c r="D19"/>
  <c r="C19"/>
  <c r="C18" s="1"/>
  <c r="I21"/>
  <c r="H21"/>
  <c r="J26"/>
  <c r="J27"/>
  <c r="I26"/>
  <c r="I27"/>
  <c r="D18" l="1"/>
  <c r="E18" s="1"/>
  <c r="E19"/>
  <c r="F5"/>
  <c r="G5"/>
  <c r="H6"/>
  <c r="J6"/>
  <c r="I6"/>
  <c r="E6"/>
  <c r="J12" l="1"/>
  <c r="J13"/>
  <c r="I15" l="1"/>
  <c r="I14"/>
  <c r="I13"/>
  <c r="I11"/>
  <c r="I10"/>
  <c r="J8" l="1"/>
  <c r="J9"/>
  <c r="J11"/>
  <c r="J15"/>
  <c r="J17"/>
  <c r="H15"/>
  <c r="H14"/>
  <c r="H13"/>
  <c r="H11"/>
  <c r="H10"/>
  <c r="E15"/>
  <c r="E14"/>
  <c r="E13"/>
  <c r="E11"/>
  <c r="E10"/>
  <c r="H22"/>
  <c r="H23"/>
  <c r="H24"/>
  <c r="H25"/>
  <c r="H8"/>
  <c r="H9"/>
  <c r="H12"/>
  <c r="H17"/>
  <c r="E22"/>
  <c r="E23"/>
  <c r="E24"/>
  <c r="E8"/>
  <c r="E9"/>
  <c r="E12"/>
  <c r="E17"/>
  <c r="I25"/>
  <c r="I24"/>
  <c r="J23"/>
  <c r="I23"/>
  <c r="I22"/>
  <c r="I17"/>
  <c r="I12"/>
  <c r="I9"/>
  <c r="J18" l="1"/>
  <c r="I18"/>
  <c r="J19"/>
  <c r="H18"/>
  <c r="H19"/>
  <c r="D5"/>
  <c r="I19"/>
  <c r="C5"/>
  <c r="J5" l="1"/>
  <c r="I5"/>
  <c r="H5"/>
  <c r="E5"/>
</calcChain>
</file>

<file path=xl/sharedStrings.xml><?xml version="1.0" encoding="utf-8"?>
<sst xmlns="http://schemas.openxmlformats.org/spreadsheetml/2006/main" count="39" uniqueCount="32">
  <si>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</si>
  <si>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</si>
  <si>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</si>
  <si>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</si>
  <si>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</si>
  <si>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</si>
  <si>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</si>
  <si>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</si>
  <si>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</si>
  <si>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</si>
  <si>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</si>
  <si>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</si>
  <si>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</si>
  <si>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</si>
  <si>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</si>
  <si>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</si>
  <si>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</si>
  <si>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</si>
  <si>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</si>
  <si>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</si>
  <si>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</si>
  <si>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2018 год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</si>
  <si>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</si>
  <si>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</si>
  <si>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</si>
  <si>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</si>
  <si>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</si>
  <si>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</si>
  <si>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Исполнение за I квартал</t>
  </si>
  <si>
    <t>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</si>
  <si>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</si>
  <si>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об исполнения консолидированного бюджета Нижневартовского района по доходам в разрезе видов доходов за I квартал 2019 г. в сравнении с I кварталом 2018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</si>
</sst>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8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9" sqref="G19"/>
    </sheetView>
  </sheetViews>
  <sheetFormatPr defaultRowHeight="15"/>
  <cols>
    <col min="1" max="1" width="0" style="2" hidden="1" customWidth="1"/>
    <col min="2" max="2" width="51.5703125" style="2" customWidth="1"/>
    <col min="3" max="3" width="15.7109375" style="32" customWidth="1"/>
    <col min="4" max="4" width="13.28515625" style="32" customWidth="1"/>
    <col min="5" max="5" width="15.28515625" style="2" customWidth="1"/>
    <col min="6" max="6" width="15.85546875" style="32" customWidth="1"/>
    <col min="7" max="7" width="13.42578125" style="32" customWidth="1"/>
    <col min="8" max="8" width="15" style="2" customWidth="1"/>
    <col min="9" max="9" width="15.5703125" style="10" customWidth="1"/>
    <col min="10" max="10" width="10.28515625" style="10" customWidth="1"/>
    <col min="11" max="16384" width="9.140625" style="2"/>
  </cols>
  <sheetData>
    <row r="1" spans="1:10" ht="49.5" customHeight="1">
      <c r="A1" s="1"/>
      <c r="B1" s="33" t="s">
        <v>31</v>
      </c>
      <c r="C1" s="33"/>
      <c r="D1" s="33"/>
      <c r="E1" s="33"/>
      <c r="F1" s="33"/>
      <c r="G1" s="33"/>
      <c r="H1" s="33"/>
      <c r="I1" s="33"/>
      <c r="J1" s="33"/>
    </row>
    <row r="2" spans="1:10" ht="24" customHeight="1">
      <c r="B2" s="35" t="s">
        <v>0</v>
      </c>
      <c r="C2" s="34" t="s">
        <v>21</v>
      </c>
      <c r="D2" s="34"/>
      <c r="E2" s="34"/>
      <c r="F2" s="37" t="s">
        <v>29</v>
      </c>
      <c r="G2" s="38"/>
      <c r="H2" s="39"/>
      <c r="I2" s="40" t="s">
        <v>22</v>
      </c>
      <c r="J2" s="40" t="s">
        <v>20</v>
      </c>
    </row>
    <row r="3" spans="1:10" ht="54.75" customHeight="1">
      <c r="B3" s="36"/>
      <c r="C3" s="3" t="s">
        <v>18</v>
      </c>
      <c r="D3" s="3" t="s">
        <v>28</v>
      </c>
      <c r="E3" s="4" t="s">
        <v>12</v>
      </c>
      <c r="F3" s="3" t="s">
        <v>18</v>
      </c>
      <c r="G3" s="3" t="s">
        <v>28</v>
      </c>
      <c r="H3" s="4" t="s">
        <v>12</v>
      </c>
      <c r="I3" s="41"/>
      <c r="J3" s="41"/>
    </row>
    <row r="4" spans="1:10" ht="16.5" customHeight="1">
      <c r="B4" s="5">
        <v>1</v>
      </c>
      <c r="C4" s="3">
        <v>2</v>
      </c>
      <c r="D4" s="3">
        <v>3</v>
      </c>
      <c r="E4" s="4">
        <v>4</v>
      </c>
      <c r="F4" s="3">
        <v>5</v>
      </c>
      <c r="G4" s="3">
        <v>6</v>
      </c>
      <c r="H4" s="4">
        <v>7</v>
      </c>
      <c r="I4" s="6">
        <v>8</v>
      </c>
      <c r="J4" s="6">
        <v>9</v>
      </c>
    </row>
    <row r="5" spans="1:10">
      <c r="B5" s="7" t="s">
        <v>1</v>
      </c>
      <c r="C5" s="8">
        <f>C6+C18</f>
        <v>3584385.9000000004</v>
      </c>
      <c r="D5" s="8">
        <f>D6+D18</f>
        <v>903352.58199999994</v>
      </c>
      <c r="E5" s="9">
        <f>D5/C5*100</f>
        <v>25.202436545685547</v>
      </c>
      <c r="F5" s="8">
        <f>F6+F18+0.1</f>
        <v>4430329.6449999996</v>
      </c>
      <c r="G5" s="8">
        <f>G6+G18</f>
        <v>884853.18199999991</v>
      </c>
      <c r="H5" s="9">
        <f>G5/F5*100</f>
        <v>19.97262625815285</v>
      </c>
      <c r="I5" s="8">
        <f>G5-D5</f>
        <v>-18499.400000000023</v>
      </c>
      <c r="J5" s="8">
        <f>G5/D5*100</f>
        <v>97.952139577766758</v>
      </c>
    </row>
    <row r="6" spans="1:10" s="10" customFormat="1">
      <c r="B6" s="11" t="s">
        <v>7</v>
      </c>
      <c r="C6" s="8">
        <f>C8+C9+C10+C11+C12+C13+C14+C15+C16+C17</f>
        <v>1862761</v>
      </c>
      <c r="D6" s="8">
        <f>D8+D9+D10+D11+D12+D13+D14+D15+D16+D17</f>
        <v>561955.9</v>
      </c>
      <c r="E6" s="8">
        <f t="shared" ref="E6:E21" si="0">D6/C6*100</f>
        <v>30.167901303495189</v>
      </c>
      <c r="F6" s="8">
        <f>F8+F9+F10+F11+F12+F13+F14+F15+F17+F16</f>
        <v>2223226</v>
      </c>
      <c r="G6" s="8">
        <f>G8+G9+G10+G11+G12+G13+G14+G15+G17+G16</f>
        <v>505109.19999999995</v>
      </c>
      <c r="H6" s="8">
        <f t="shared" ref="H6:H19" si="1">G6/F6*100</f>
        <v>22.719651533402359</v>
      </c>
      <c r="I6" s="8">
        <f t="shared" ref="I6:I18" si="2">G6-D6</f>
        <v>-56846.70000000007</v>
      </c>
      <c r="J6" s="8">
        <f t="shared" ref="J6:J12" si="3">G6/D6*100</f>
        <v>89.884135036219021</v>
      </c>
    </row>
    <row r="7" spans="1:10" s="10" customFormat="1">
      <c r="B7" s="12" t="s">
        <v>2</v>
      </c>
      <c r="C7" s="13"/>
      <c r="D7" s="14"/>
      <c r="E7" s="14"/>
      <c r="F7" s="14"/>
      <c r="G7" s="14"/>
      <c r="H7" s="14"/>
      <c r="I7" s="14"/>
      <c r="J7" s="14"/>
    </row>
    <row r="8" spans="1:10" s="10" customFormat="1">
      <c r="B8" s="12" t="s">
        <v>3</v>
      </c>
      <c r="C8" s="14">
        <v>1255216</v>
      </c>
      <c r="D8" s="14">
        <v>358918.1</v>
      </c>
      <c r="E8" s="14">
        <f t="shared" si="0"/>
        <v>28.594130412614245</v>
      </c>
      <c r="F8" s="14">
        <v>1469647</v>
      </c>
      <c r="G8" s="14">
        <v>391392.3</v>
      </c>
      <c r="H8" s="14">
        <f t="shared" si="1"/>
        <v>26.631721767199878</v>
      </c>
      <c r="I8" s="14">
        <f t="shared" si="2"/>
        <v>32474.200000000012</v>
      </c>
      <c r="J8" s="14">
        <f t="shared" si="3"/>
        <v>109.04780227021152</v>
      </c>
    </row>
    <row r="9" spans="1:10" s="10" customFormat="1" ht="27" customHeight="1">
      <c r="B9" s="15" t="s">
        <v>5</v>
      </c>
      <c r="C9" s="16">
        <v>23111</v>
      </c>
      <c r="D9" s="14">
        <v>6310.7</v>
      </c>
      <c r="E9" s="14">
        <f t="shared" si="0"/>
        <v>27.30604474059971</v>
      </c>
      <c r="F9" s="14">
        <v>25728</v>
      </c>
      <c r="G9" s="14">
        <v>7932.6</v>
      </c>
      <c r="H9" s="14">
        <f t="shared" si="1"/>
        <v>30.832555970149254</v>
      </c>
      <c r="I9" s="14">
        <f t="shared" si="2"/>
        <v>1621.9000000000005</v>
      </c>
      <c r="J9" s="14">
        <f t="shared" si="3"/>
        <v>125.70079388974283</v>
      </c>
    </row>
    <row r="10" spans="1:10" s="10" customFormat="1" ht="30">
      <c r="B10" s="15" t="s">
        <v>13</v>
      </c>
      <c r="C10" s="16">
        <v>39738</v>
      </c>
      <c r="D10" s="14">
        <v>10684</v>
      </c>
      <c r="E10" s="14">
        <f t="shared" si="0"/>
        <v>26.886103981076047</v>
      </c>
      <c r="F10" s="14">
        <v>65607</v>
      </c>
      <c r="G10" s="14">
        <v>9578.9</v>
      </c>
      <c r="H10" s="14">
        <f t="shared" si="1"/>
        <v>14.60042373527215</v>
      </c>
      <c r="I10" s="14">
        <f t="shared" si="2"/>
        <v>-1105.1000000000004</v>
      </c>
      <c r="J10" s="14">
        <f t="shared" si="3"/>
        <v>89.656495694496442</v>
      </c>
    </row>
    <row r="11" spans="1:10" s="10" customFormat="1" ht="30">
      <c r="B11" s="15" t="s">
        <v>14</v>
      </c>
      <c r="C11" s="16">
        <v>9000</v>
      </c>
      <c r="D11" s="14">
        <v>2346.5</v>
      </c>
      <c r="E11" s="14">
        <f t="shared" si="0"/>
        <v>26.072222222222223</v>
      </c>
      <c r="F11" s="14">
        <v>9000</v>
      </c>
      <c r="G11" s="14">
        <v>1751.4</v>
      </c>
      <c r="H11" s="14">
        <f t="shared" si="1"/>
        <v>19.46</v>
      </c>
      <c r="I11" s="14">
        <f t="shared" si="2"/>
        <v>-595.09999999999991</v>
      </c>
      <c r="J11" s="14">
        <f t="shared" si="3"/>
        <v>74.638823780098022</v>
      </c>
    </row>
    <row r="12" spans="1:10" s="10" customFormat="1">
      <c r="B12" s="12" t="s">
        <v>4</v>
      </c>
      <c r="C12" s="14">
        <v>594</v>
      </c>
      <c r="D12" s="14">
        <v>301.89999999999998</v>
      </c>
      <c r="E12" s="14">
        <f t="shared" si="0"/>
        <v>50.82491582491582</v>
      </c>
      <c r="F12" s="14">
        <v>642</v>
      </c>
      <c r="G12" s="14">
        <v>102.6</v>
      </c>
      <c r="H12" s="14">
        <f t="shared" si="1"/>
        <v>15.981308411214954</v>
      </c>
      <c r="I12" s="14">
        <f t="shared" si="2"/>
        <v>-199.29999999999998</v>
      </c>
      <c r="J12" s="14">
        <f t="shared" si="3"/>
        <v>33.984763166611458</v>
      </c>
    </row>
    <row r="13" spans="1:10" s="10" customFormat="1" ht="30">
      <c r="B13" s="15" t="s">
        <v>15</v>
      </c>
      <c r="C13" s="14">
        <v>2159</v>
      </c>
      <c r="D13" s="14">
        <v>820.2</v>
      </c>
      <c r="E13" s="14">
        <f t="shared" si="0"/>
        <v>37.989810097267259</v>
      </c>
      <c r="F13" s="14">
        <v>2159</v>
      </c>
      <c r="G13" s="14">
        <v>1263.8</v>
      </c>
      <c r="H13" s="14">
        <f t="shared" si="1"/>
        <v>58.536359425660024</v>
      </c>
      <c r="I13" s="14">
        <f t="shared" si="2"/>
        <v>443.59999999999991</v>
      </c>
      <c r="J13" s="14">
        <f t="shared" ref="J13:J14" si="4">G13/D13*100</f>
        <v>154.08436966593513</v>
      </c>
    </row>
    <row r="14" spans="1:10" s="10" customFormat="1">
      <c r="B14" s="15" t="s">
        <v>16</v>
      </c>
      <c r="C14" s="14">
        <v>7578</v>
      </c>
      <c r="D14" s="14">
        <v>1187.8</v>
      </c>
      <c r="E14" s="14">
        <f t="shared" si="0"/>
        <v>15.674320401161257</v>
      </c>
      <c r="F14" s="14">
        <v>11463</v>
      </c>
      <c r="G14" s="14">
        <v>2344.1999999999998</v>
      </c>
      <c r="H14" s="14">
        <f t="shared" si="1"/>
        <v>20.450143941376599</v>
      </c>
      <c r="I14" s="14">
        <f t="shared" si="2"/>
        <v>1156.3999999999999</v>
      </c>
      <c r="J14" s="14">
        <f t="shared" si="4"/>
        <v>197.35645731604649</v>
      </c>
    </row>
    <row r="15" spans="1:10" s="10" customFormat="1">
      <c r="B15" s="12" t="s">
        <v>17</v>
      </c>
      <c r="C15" s="14">
        <v>37624</v>
      </c>
      <c r="D15" s="14">
        <v>11010</v>
      </c>
      <c r="E15" s="14">
        <f t="shared" si="0"/>
        <v>29.26323623219222</v>
      </c>
      <c r="F15" s="14">
        <v>39719</v>
      </c>
      <c r="G15" s="14">
        <v>12300.6</v>
      </c>
      <c r="H15" s="14">
        <f t="shared" si="1"/>
        <v>30.969057629849694</v>
      </c>
      <c r="I15" s="14">
        <f t="shared" si="2"/>
        <v>1290.6000000000004</v>
      </c>
      <c r="J15" s="14">
        <f t="shared" ref="J15:J21" si="5">G15/D15*100</f>
        <v>111.72207084468666</v>
      </c>
    </row>
    <row r="16" spans="1:10" s="10" customFormat="1">
      <c r="B16" s="12" t="s">
        <v>26</v>
      </c>
      <c r="C16" s="14">
        <v>3202</v>
      </c>
      <c r="D16" s="14">
        <v>817.6</v>
      </c>
      <c r="E16" s="14">
        <f t="shared" si="0"/>
        <v>25.534041224234855</v>
      </c>
      <c r="F16" s="14">
        <v>3087</v>
      </c>
      <c r="G16" s="14">
        <v>933.1</v>
      </c>
      <c r="H16" s="14">
        <f t="shared" si="1"/>
        <v>30.226757369614514</v>
      </c>
      <c r="I16" s="14">
        <f t="shared" si="2"/>
        <v>115.5</v>
      </c>
      <c r="J16" s="14">
        <f t="shared" si="5"/>
        <v>114.12671232876713</v>
      </c>
    </row>
    <row r="17" spans="2:10" s="10" customFormat="1">
      <c r="B17" s="12" t="s">
        <v>23</v>
      </c>
      <c r="C17" s="14">
        <v>484539</v>
      </c>
      <c r="D17" s="14">
        <v>169559.1</v>
      </c>
      <c r="E17" s="14">
        <f t="shared" si="0"/>
        <v>34.993901419699966</v>
      </c>
      <c r="F17" s="14">
        <v>596174</v>
      </c>
      <c r="G17" s="14">
        <v>77509.7</v>
      </c>
      <c r="H17" s="14">
        <f t="shared" si="1"/>
        <v>13.001187572755605</v>
      </c>
      <c r="I17" s="14">
        <f t="shared" si="2"/>
        <v>-92049.400000000009</v>
      </c>
      <c r="J17" s="14">
        <f t="shared" si="5"/>
        <v>45.712497884218536</v>
      </c>
    </row>
    <row r="18" spans="2:10">
      <c r="B18" s="7" t="s">
        <v>11</v>
      </c>
      <c r="C18" s="8">
        <f>C19+C25+C26+C27</f>
        <v>1721624.9000000001</v>
      </c>
      <c r="D18" s="8">
        <f>D19+D25+D26+D27</f>
        <v>341396.68199999997</v>
      </c>
      <c r="E18" s="17">
        <f t="shared" si="0"/>
        <v>19.829910801127468</v>
      </c>
      <c r="F18" s="8">
        <f>F19+F25+F26+F27</f>
        <v>2207103.5449999999</v>
      </c>
      <c r="G18" s="8">
        <f>G19+G25+G26+G27</f>
        <v>379743.98199999996</v>
      </c>
      <c r="H18" s="9">
        <f t="shared" si="1"/>
        <v>17.205535411343828</v>
      </c>
      <c r="I18" s="8">
        <f t="shared" si="2"/>
        <v>38347.299999999988</v>
      </c>
      <c r="J18" s="8">
        <f t="shared" si="5"/>
        <v>111.23247589149095</v>
      </c>
    </row>
    <row r="19" spans="2:10" ht="30">
      <c r="B19" s="18" t="s">
        <v>6</v>
      </c>
      <c r="C19" s="14">
        <f>C21+C22+C23+C24</f>
        <v>1720794.3</v>
      </c>
      <c r="D19" s="14">
        <f>D21+D22+D23+D24</f>
        <v>339878.76699999999</v>
      </c>
      <c r="E19" s="14">
        <f t="shared" si="0"/>
        <v>19.751272246775805</v>
      </c>
      <c r="F19" s="14">
        <f>F21+F22+F23+F24</f>
        <v>2197323.2280000001</v>
      </c>
      <c r="G19" s="14">
        <f>G21+G22+G23+G24</f>
        <v>378284.45799999998</v>
      </c>
      <c r="H19" s="19">
        <f t="shared" si="1"/>
        <v>17.21569467703274</v>
      </c>
      <c r="I19" s="14">
        <f t="shared" ref="I19:I27" si="6">G19-D19</f>
        <v>38405.690999999992</v>
      </c>
      <c r="J19" s="14">
        <f t="shared" si="5"/>
        <v>111.29982062103927</v>
      </c>
    </row>
    <row r="20" spans="2:10">
      <c r="B20" s="18" t="s">
        <v>2</v>
      </c>
      <c r="C20" s="20"/>
      <c r="D20" s="14"/>
      <c r="E20" s="19"/>
      <c r="F20" s="14"/>
      <c r="G20" s="14"/>
      <c r="H20" s="19"/>
      <c r="I20" s="14"/>
      <c r="J20" s="14"/>
    </row>
    <row r="21" spans="2:10" s="25" customFormat="1" ht="30">
      <c r="B21" s="21" t="s">
        <v>24</v>
      </c>
      <c r="C21" s="22">
        <v>26410.400000000001</v>
      </c>
      <c r="D21" s="23">
        <v>5282.1</v>
      </c>
      <c r="E21" s="19">
        <f t="shared" si="0"/>
        <v>20.000075727743617</v>
      </c>
      <c r="F21" s="23">
        <v>17186.7</v>
      </c>
      <c r="G21" s="23">
        <v>3437.34</v>
      </c>
      <c r="H21" s="24">
        <f t="shared" ref="H21:H25" si="7">G21/F21*100</f>
        <v>20</v>
      </c>
      <c r="I21" s="23">
        <f t="shared" si="6"/>
        <v>-1844.7600000000002</v>
      </c>
      <c r="J21" s="14">
        <f t="shared" si="5"/>
        <v>65.075254160277169</v>
      </c>
    </row>
    <row r="22" spans="2:10" ht="45">
      <c r="B22" s="21" t="s">
        <v>8</v>
      </c>
      <c r="C22" s="23">
        <v>312295.7</v>
      </c>
      <c r="D22" s="23">
        <v>40218.535000000003</v>
      </c>
      <c r="E22" s="24">
        <f t="shared" ref="E22:E25" si="8">D22/C22*100</f>
        <v>12.878350550455867</v>
      </c>
      <c r="F22" s="23">
        <v>649371.66399999999</v>
      </c>
      <c r="G22" s="23">
        <v>32139.901000000002</v>
      </c>
      <c r="H22" s="24">
        <f t="shared" si="7"/>
        <v>4.9493845792445912</v>
      </c>
      <c r="I22" s="23">
        <f t="shared" si="6"/>
        <v>-8078.6340000000018</v>
      </c>
      <c r="J22" s="23">
        <f t="shared" ref="J22:J25" si="9">G22/D22*100</f>
        <v>79.913156956114889</v>
      </c>
    </row>
    <row r="23" spans="2:10" ht="30">
      <c r="B23" s="21" t="s">
        <v>19</v>
      </c>
      <c r="C23" s="23">
        <v>1376873.7</v>
      </c>
      <c r="D23" s="23">
        <v>292976.565</v>
      </c>
      <c r="E23" s="24">
        <f t="shared" si="8"/>
        <v>21.278390675920384</v>
      </c>
      <c r="F23" s="23">
        <v>1526993.5</v>
      </c>
      <c r="G23" s="23">
        <v>341441.97700000001</v>
      </c>
      <c r="H23" s="24">
        <f t="shared" si="7"/>
        <v>22.360408017453906</v>
      </c>
      <c r="I23" s="23">
        <f t="shared" si="6"/>
        <v>48465.412000000011</v>
      </c>
      <c r="J23" s="23">
        <f t="shared" si="9"/>
        <v>116.5424193569885</v>
      </c>
    </row>
    <row r="24" spans="2:10">
      <c r="B24" s="26" t="s">
        <v>9</v>
      </c>
      <c r="C24" s="23">
        <v>5214.5</v>
      </c>
      <c r="D24" s="23">
        <v>1401.567</v>
      </c>
      <c r="E24" s="24">
        <f t="shared" si="8"/>
        <v>26.878262537156004</v>
      </c>
      <c r="F24" s="23">
        <v>3771.364</v>
      </c>
      <c r="G24" s="23">
        <v>1265.24</v>
      </c>
      <c r="H24" s="24">
        <f t="shared" si="7"/>
        <v>33.548604695807668</v>
      </c>
      <c r="I24" s="23">
        <f t="shared" si="6"/>
        <v>-136.327</v>
      </c>
      <c r="J24" s="23">
        <f t="shared" si="9"/>
        <v>90.273244161713279</v>
      </c>
    </row>
    <row r="25" spans="2:10">
      <c r="B25" s="27" t="s">
        <v>10</v>
      </c>
      <c r="C25" s="14">
        <v>830.6</v>
      </c>
      <c r="D25" s="14">
        <v>809.25900000000001</v>
      </c>
      <c r="E25" s="24">
        <f t="shared" si="8"/>
        <v>97.430652540332289</v>
      </c>
      <c r="F25" s="14">
        <v>9780.3169999999991</v>
      </c>
      <c r="G25" s="14">
        <v>1157.0050000000001</v>
      </c>
      <c r="H25" s="19">
        <f t="shared" si="7"/>
        <v>11.829933528739408</v>
      </c>
      <c r="I25" s="14">
        <f t="shared" si="6"/>
        <v>347.74600000000009</v>
      </c>
      <c r="J25" s="23">
        <f t="shared" si="9"/>
        <v>142.97091536825667</v>
      </c>
    </row>
    <row r="26" spans="2:10" ht="60">
      <c r="B26" s="28" t="s">
        <v>30</v>
      </c>
      <c r="C26" s="14">
        <v>0</v>
      </c>
      <c r="D26" s="14">
        <v>1048.567</v>
      </c>
      <c r="E26" s="19" t="s">
        <v>27</v>
      </c>
      <c r="F26" s="14">
        <v>0</v>
      </c>
      <c r="G26" s="14">
        <v>753.73599999999999</v>
      </c>
      <c r="H26" s="19" t="s">
        <v>27</v>
      </c>
      <c r="I26" s="14">
        <f t="shared" si="6"/>
        <v>-294.83100000000002</v>
      </c>
      <c r="J26" s="14">
        <f t="shared" ref="J26:J27" si="10">G26/D26*100</f>
        <v>71.882483427382326</v>
      </c>
    </row>
    <row r="27" spans="2:10" ht="45">
      <c r="B27" s="28" t="s">
        <v>25</v>
      </c>
      <c r="C27" s="14">
        <v>0</v>
      </c>
      <c r="D27" s="14">
        <v>-339.911</v>
      </c>
      <c r="E27" s="19" t="s">
        <v>27</v>
      </c>
      <c r="F27" s="14">
        <v>0</v>
      </c>
      <c r="G27" s="14">
        <v>-451.21699999999998</v>
      </c>
      <c r="H27" s="19" t="s">
        <v>27</v>
      </c>
      <c r="I27" s="14">
        <f t="shared" si="6"/>
        <v>-111.30599999999998</v>
      </c>
      <c r="J27" s="14">
        <f t="shared" si="10"/>
        <v>132.74563047385931</v>
      </c>
    </row>
    <row r="28" spans="2:10" s="29" customFormat="1">
      <c r="C28" s="30"/>
      <c r="D28" s="30"/>
      <c r="F28" s="30"/>
      <c r="G28" s="30"/>
      <c r="I28" s="31"/>
      <c r="J28" s="31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2019-04-30T04:44:46Z</cp:lastPrinted>
  <dcterms:created xsi:type="dcterms:W3CDTF">2015-05-06T07:14:08Z</dcterms:created>
  <dcterms:modified xsi:type="dcterms:W3CDTF">2019-05-06T06:41:24Z</dcterms:modified>
</cp:coreProperties>
</file>